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7920" tabRatio="569" activeTab="0"/>
  </bookViews>
  <sheets>
    <sheet name="REGISTROS " sheetId="1" r:id="rId1"/>
  </sheets>
  <definedNames>
    <definedName name="OLE_LINK1" localSheetId="0">'REGISTROS '!$D$31</definedName>
  </definedNames>
  <calcPr fullCalcOnLoad="1"/>
</workbook>
</file>

<file path=xl/sharedStrings.xml><?xml version="1.0" encoding="utf-8"?>
<sst xmlns="http://schemas.openxmlformats.org/spreadsheetml/2006/main" count="23" uniqueCount="23">
  <si>
    <t>NOMBRE DE LA PRUEBA</t>
  </si>
  <si>
    <t>NUMERO DE PRUEBAS POR SEMANA</t>
  </si>
  <si>
    <t>EGRESO</t>
  </si>
  <si>
    <t>RESPONSABLE</t>
  </si>
  <si>
    <t>OBSERVACIONES</t>
  </si>
  <si>
    <t>Proceso Interno:                                             Aseguramiento de Calidad Institucional</t>
  </si>
  <si>
    <t>CIUDAD / ZONAL:</t>
  </si>
  <si>
    <t>NOMBRE DEL REACTIVO / FUNGIBLE:</t>
  </si>
  <si>
    <t>SALDO INICIAL</t>
  </si>
  <si>
    <t>F-ACI-024</t>
  </si>
  <si>
    <t>REGISTRO DE CONTROL DE REACTIVOS Y FUNGIBLES</t>
  </si>
  <si>
    <t>CANTIDAD INICIAL DE REACTIVO / FUNGIBLE</t>
  </si>
  <si>
    <t xml:space="preserve">Macro- Proceso:                                                                                       Aseguramiento de Calidad de Resultados   </t>
  </si>
  <si>
    <t>Código:</t>
  </si>
  <si>
    <t>Edición</t>
  </si>
  <si>
    <t>Fecha de Aprobación:</t>
  </si>
  <si>
    <t>01</t>
  </si>
  <si>
    <r>
      <t xml:space="preserve">CENTRO NACIONAL DE REFERENCIA / PLATAFORMA / </t>
    </r>
    <r>
      <rPr>
        <b/>
        <i/>
        <u val="single"/>
        <sz val="10"/>
        <rFont val="Arial"/>
        <family val="2"/>
      </rPr>
      <t>ÁREA</t>
    </r>
    <r>
      <rPr>
        <b/>
        <sz val="10"/>
        <rFont val="Arial"/>
        <family val="2"/>
      </rPr>
      <t>:</t>
    </r>
  </si>
  <si>
    <r>
      <t xml:space="preserve">CANTIDAD DE REACTIVO / </t>
    </r>
    <r>
      <rPr>
        <b/>
        <i/>
        <u val="single"/>
        <sz val="10"/>
        <rFont val="Arial"/>
        <family val="2"/>
      </rPr>
      <t>FUNGIBLE</t>
    </r>
    <r>
      <rPr>
        <b/>
        <sz val="10"/>
        <rFont val="Arial"/>
        <family val="2"/>
      </rPr>
      <t xml:space="preserve"> POR PRUEBA</t>
    </r>
  </si>
  <si>
    <r>
      <t xml:space="preserve">SALDO DE REACTIVO  / </t>
    </r>
    <r>
      <rPr>
        <b/>
        <i/>
        <u val="single"/>
        <sz val="10"/>
        <rFont val="Arial"/>
        <family val="2"/>
      </rPr>
      <t>FUNGIBLE</t>
    </r>
  </si>
  <si>
    <r>
      <t xml:space="preserve">STOCK MÍNIMO (SOLICITAR REACTIVO / </t>
    </r>
    <r>
      <rPr>
        <b/>
        <i/>
        <u val="single"/>
        <sz val="10"/>
        <color indexed="8"/>
        <rFont val="Arial"/>
        <family val="2"/>
      </rPr>
      <t>FUNGIBLE</t>
    </r>
    <r>
      <rPr>
        <b/>
        <sz val="10"/>
        <color indexed="8"/>
        <rFont val="Arial"/>
        <family val="2"/>
      </rPr>
      <t>)</t>
    </r>
  </si>
  <si>
    <r>
      <t>FECHA DE</t>
    </r>
    <r>
      <rPr>
        <b/>
        <i/>
        <u val="single"/>
        <sz val="10"/>
        <rFont val="Arial"/>
        <family val="2"/>
      </rPr>
      <t xml:space="preserve"> LA SEMANA DE</t>
    </r>
    <r>
      <rPr>
        <b/>
        <sz val="10"/>
        <rFont val="Arial"/>
        <family val="2"/>
      </rPr>
      <t xml:space="preserve"> EGRESO</t>
    </r>
  </si>
  <si>
    <t>Página X/Y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</si>
</sst>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300A]dddd\,\ dd&quot; de &quot;mmmm&quot; de &quot;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0" xfId="0" applyNumberFormat="1" applyFont="1" applyFill="1" applyBorder="1" applyAlignment="1" applyProtection="1">
      <alignment horizontal="center" vertical="center"/>
      <protection locked="0"/>
    </xf>
    <xf numFmtId="2" fontId="0" fillId="33" borderId="0" xfId="0" applyNumberFormat="1" applyFont="1" applyFill="1" applyAlignment="1">
      <alignment/>
    </xf>
    <xf numFmtId="2" fontId="1" fillId="33" borderId="0" xfId="0" applyNumberFormat="1" applyFont="1" applyFill="1" applyBorder="1" applyAlignment="1" applyProtection="1">
      <alignment horizontal="left" vertical="center"/>
      <protection locked="0"/>
    </xf>
    <xf numFmtId="2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 vertical="center"/>
    </xf>
    <xf numFmtId="14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Border="1" applyAlignment="1">
      <alignment/>
    </xf>
    <xf numFmtId="2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16" xfId="0" applyNumberFormat="1" applyFont="1" applyFill="1" applyBorder="1" applyAlignment="1" applyProtection="1">
      <alignment horizontal="center" vertical="center" wrapText="1"/>
      <protection locked="0"/>
    </xf>
    <xf numFmtId="14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>
      <alignment/>
    </xf>
    <xf numFmtId="49" fontId="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20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2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vertical="center" wrapText="1"/>
      <protection locked="0"/>
    </xf>
    <xf numFmtId="0" fontId="0" fillId="33" borderId="22" xfId="0" applyFont="1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24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1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27" xfId="0" applyFont="1" applyFill="1" applyBorder="1" applyAlignment="1">
      <alignment horizontal="center" vertical="center"/>
    </xf>
    <xf numFmtId="14" fontId="0" fillId="0" borderId="28" xfId="0" applyNumberFormat="1" applyFont="1" applyFill="1" applyBorder="1" applyAlignment="1">
      <alignment horizontal="center" vertical="center" wrapText="1"/>
    </xf>
    <xf numFmtId="0" fontId="0" fillId="36" borderId="29" xfId="0" applyFont="1" applyFill="1" applyBorder="1" applyAlignment="1" applyProtection="1">
      <alignment horizontal="center" vertical="center" wrapText="1"/>
      <protection locked="0"/>
    </xf>
    <xf numFmtId="0" fontId="0" fillId="36" borderId="29" xfId="0" applyFont="1" applyFill="1" applyBorder="1" applyAlignment="1" applyProtection="1">
      <alignment vertical="center" wrapText="1"/>
      <protection locked="0"/>
    </xf>
    <xf numFmtId="14" fontId="0" fillId="36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1" xfId="0" applyFont="1" applyFill="1" applyBorder="1" applyAlignment="1" applyProtection="1">
      <alignment vertical="center" wrapText="1"/>
      <protection locked="0"/>
    </xf>
    <xf numFmtId="2" fontId="46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47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ont="1" applyFill="1" applyBorder="1" applyAlignment="1">
      <alignment horizontal="center" vertical="center"/>
    </xf>
    <xf numFmtId="2" fontId="0" fillId="37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35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right" vertical="center"/>
      <protection locked="0"/>
    </xf>
    <xf numFmtId="0" fontId="1" fillId="33" borderId="37" xfId="0" applyFont="1" applyFill="1" applyBorder="1" applyAlignment="1" applyProtection="1">
      <alignment horizontal="right" vertical="center"/>
      <protection locked="0"/>
    </xf>
    <xf numFmtId="0" fontId="1" fillId="33" borderId="38" xfId="0" applyFont="1" applyFill="1" applyBorder="1" applyAlignment="1" applyProtection="1">
      <alignment horizontal="right" vertical="center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46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4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0" fontId="45" fillId="18" borderId="49" xfId="0" applyNumberFormat="1" applyFont="1" applyFill="1" applyBorder="1" applyAlignment="1">
      <alignment horizontal="center" vertical="center" wrapText="1"/>
    </xf>
    <xf numFmtId="0" fontId="45" fillId="18" borderId="50" xfId="0" applyNumberFormat="1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0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59" xfId="0" applyFont="1" applyFill="1" applyBorder="1" applyAlignment="1">
      <alignment horizontal="left" vertical="center"/>
    </xf>
    <xf numFmtId="0" fontId="1" fillId="33" borderId="30" xfId="0" applyFont="1" applyFill="1" applyBorder="1" applyAlignment="1">
      <alignment horizontal="left" vertical="center"/>
    </xf>
    <xf numFmtId="0" fontId="1" fillId="33" borderId="60" xfId="0" applyFont="1" applyFill="1" applyBorder="1" applyAlignment="1">
      <alignment horizontal="left" vertical="center"/>
    </xf>
    <xf numFmtId="0" fontId="1" fillId="33" borderId="61" xfId="0" applyFont="1" applyFill="1" applyBorder="1" applyAlignment="1">
      <alignment horizontal="left" vertical="center"/>
    </xf>
    <xf numFmtId="0" fontId="1" fillId="33" borderId="62" xfId="0" applyFont="1" applyFill="1" applyBorder="1" applyAlignment="1">
      <alignment horizontal="left" vertical="center"/>
    </xf>
    <xf numFmtId="0" fontId="1" fillId="33" borderId="63" xfId="0" applyFont="1" applyFill="1" applyBorder="1" applyAlignment="1">
      <alignment horizontal="left" vertical="center"/>
    </xf>
    <xf numFmtId="0" fontId="1" fillId="33" borderId="64" xfId="0" applyFont="1" applyFill="1" applyBorder="1" applyAlignment="1">
      <alignment horizontal="left" vertical="center"/>
    </xf>
    <xf numFmtId="0" fontId="1" fillId="33" borderId="65" xfId="0" applyFont="1" applyFill="1" applyBorder="1" applyAlignment="1">
      <alignment horizontal="left" vertical="center"/>
    </xf>
    <xf numFmtId="0" fontId="1" fillId="33" borderId="66" xfId="0" applyFont="1" applyFill="1" applyBorder="1" applyAlignment="1">
      <alignment horizontal="left" vertical="center"/>
    </xf>
    <xf numFmtId="2" fontId="1" fillId="33" borderId="67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68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69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70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71" xfId="0" applyNumberFormat="1" applyFont="1" applyFill="1" applyBorder="1" applyAlignment="1">
      <alignment horizontal="center" vertical="center" wrapText="1"/>
    </xf>
    <xf numFmtId="14" fontId="1" fillId="33" borderId="72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 applyProtection="1">
      <alignment horizontal="center" vertical="center" wrapText="1"/>
      <protection locked="0"/>
    </xf>
    <xf numFmtId="2" fontId="1" fillId="33" borderId="7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73" xfId="0" applyFont="1" applyFill="1" applyBorder="1" applyAlignment="1" applyProtection="1">
      <alignment horizontal="center" vertical="center" wrapText="1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 locked="0"/>
    </xf>
    <xf numFmtId="0" fontId="3" fillId="33" borderId="75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0" fillId="33" borderId="76" xfId="0" applyFont="1" applyFill="1" applyBorder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33" borderId="79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82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49" fontId="0" fillId="33" borderId="81" xfId="0" applyNumberFormat="1" applyFont="1" applyFill="1" applyBorder="1" applyAlignment="1">
      <alignment horizontal="center" vertical="center"/>
    </xf>
    <xf numFmtId="49" fontId="0" fillId="33" borderId="82" xfId="0" applyNumberFormat="1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276225</xdr:rowOff>
    </xdr:from>
    <xdr:to>
      <xdr:col>2</xdr:col>
      <xdr:colOff>962025</xdr:colOff>
      <xdr:row>3</xdr:row>
      <xdr:rowOff>209550</xdr:rowOff>
    </xdr:to>
    <xdr:pic>
      <xdr:nvPicPr>
        <xdr:cNvPr id="1" name="Imagen 2" descr="C:\Users\mlopez\Desktop\Trabajos Inspi 2017 todos\Formatos de logos para tics\logos para tics inspi-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943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="82" zoomScaleNormal="82" zoomScalePageLayoutView="0" workbookViewId="0" topLeftCell="B1">
      <selection activeCell="P9" sqref="P9"/>
    </sheetView>
  </sheetViews>
  <sheetFormatPr defaultColWidth="11.421875" defaultRowHeight="12.75"/>
  <cols>
    <col min="1" max="1" width="1.421875" style="1" customWidth="1"/>
    <col min="2" max="2" width="16.140625" style="1" customWidth="1"/>
    <col min="3" max="3" width="15.57421875" style="1" customWidth="1"/>
    <col min="4" max="4" width="15.140625" style="1" customWidth="1"/>
    <col min="5" max="6" width="15.28125" style="1" customWidth="1"/>
    <col min="7" max="7" width="13.00390625" style="9" customWidth="1"/>
    <col min="8" max="8" width="11.28125" style="14" customWidth="1"/>
    <col min="9" max="9" width="13.28125" style="13" customWidth="1"/>
    <col min="10" max="10" width="12.8515625" style="12" customWidth="1"/>
    <col min="11" max="11" width="6.00390625" style="1" customWidth="1"/>
    <col min="12" max="12" width="11.57421875" style="1" customWidth="1"/>
    <col min="13" max="13" width="8.421875" style="1" customWidth="1"/>
    <col min="14" max="17" width="11.421875" style="1" customWidth="1"/>
    <col min="18" max="16384" width="11.421875" style="1" customWidth="1"/>
  </cols>
  <sheetData>
    <row r="1" ht="6.75" customHeight="1" thickBot="1">
      <c r="J1" s="25"/>
    </row>
    <row r="2" spans="2:14" ht="24.75" customHeight="1">
      <c r="B2" s="107"/>
      <c r="C2" s="108"/>
      <c r="D2" s="104" t="s">
        <v>10</v>
      </c>
      <c r="E2" s="105"/>
      <c r="F2" s="105"/>
      <c r="G2" s="105"/>
      <c r="H2" s="105"/>
      <c r="I2" s="105"/>
      <c r="J2" s="105"/>
      <c r="K2" s="105"/>
      <c r="L2" s="120" t="s">
        <v>13</v>
      </c>
      <c r="M2" s="121"/>
      <c r="N2" s="41" t="s">
        <v>9</v>
      </c>
    </row>
    <row r="3" spans="2:14" ht="24" customHeight="1">
      <c r="B3" s="109"/>
      <c r="C3" s="110"/>
      <c r="D3" s="106"/>
      <c r="E3" s="106"/>
      <c r="F3" s="106"/>
      <c r="G3" s="106"/>
      <c r="H3" s="106"/>
      <c r="I3" s="106"/>
      <c r="J3" s="106"/>
      <c r="K3" s="106"/>
      <c r="L3" s="118" t="s">
        <v>14</v>
      </c>
      <c r="M3" s="119"/>
      <c r="N3" s="49" t="s">
        <v>16</v>
      </c>
    </row>
    <row r="4" spans="2:17" ht="39" customHeight="1">
      <c r="B4" s="111"/>
      <c r="C4" s="112"/>
      <c r="D4" s="113" t="s">
        <v>12</v>
      </c>
      <c r="E4" s="114"/>
      <c r="F4" s="114"/>
      <c r="G4" s="115"/>
      <c r="H4" s="113" t="s">
        <v>5</v>
      </c>
      <c r="I4" s="114"/>
      <c r="J4" s="114"/>
      <c r="K4" s="115"/>
      <c r="L4" s="116" t="s">
        <v>15</v>
      </c>
      <c r="M4" s="117"/>
      <c r="N4" s="42">
        <v>43195</v>
      </c>
      <c r="Q4" s="40"/>
    </row>
    <row r="5" spans="2:14" ht="19.5" customHeight="1">
      <c r="B5" s="85" t="s">
        <v>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7"/>
    </row>
    <row r="6" spans="2:14" ht="21" customHeight="1">
      <c r="B6" s="88" t="s">
        <v>17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2:14" ht="26.25" customHeight="1" thickBot="1">
      <c r="B7" s="91" t="s">
        <v>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</row>
    <row r="8" spans="1:14" ht="24.75" customHeight="1" thickBot="1">
      <c r="A8" s="4"/>
      <c r="B8" s="94" t="s">
        <v>8</v>
      </c>
      <c r="C8" s="96" t="s">
        <v>11</v>
      </c>
      <c r="D8" s="98" t="s">
        <v>21</v>
      </c>
      <c r="E8" s="102" t="s">
        <v>0</v>
      </c>
      <c r="F8" s="94" t="s">
        <v>18</v>
      </c>
      <c r="G8" s="96" t="s">
        <v>1</v>
      </c>
      <c r="H8" s="100" t="s">
        <v>2</v>
      </c>
      <c r="I8" s="69" t="s">
        <v>19</v>
      </c>
      <c r="J8" s="71" t="s">
        <v>20</v>
      </c>
      <c r="K8" s="73" t="s">
        <v>3</v>
      </c>
      <c r="L8" s="74"/>
      <c r="M8" s="77" t="s">
        <v>4</v>
      </c>
      <c r="N8" s="78"/>
    </row>
    <row r="9" spans="1:17" ht="45.75" customHeight="1" thickBot="1">
      <c r="A9" s="5"/>
      <c r="B9" s="95"/>
      <c r="C9" s="97"/>
      <c r="D9" s="99"/>
      <c r="E9" s="103"/>
      <c r="F9" s="95"/>
      <c r="G9" s="97"/>
      <c r="H9" s="101"/>
      <c r="I9" s="70"/>
      <c r="J9" s="72"/>
      <c r="K9" s="75"/>
      <c r="L9" s="76"/>
      <c r="M9" s="79"/>
      <c r="N9" s="80"/>
      <c r="Q9" s="39"/>
    </row>
    <row r="10" spans="1:14" ht="29.25" customHeight="1">
      <c r="A10" s="5"/>
      <c r="B10" s="43">
        <v>0</v>
      </c>
      <c r="C10" s="44"/>
      <c r="D10" s="45"/>
      <c r="E10" s="44"/>
      <c r="F10" s="44"/>
      <c r="G10" s="44"/>
      <c r="H10" s="46"/>
      <c r="I10" s="47"/>
      <c r="J10" s="48">
        <f>IF(I11&lt;(I10*0.3),"SOLICITAR REACTIVO","")</f>
      </c>
      <c r="K10" s="81"/>
      <c r="L10" s="82"/>
      <c r="M10" s="83"/>
      <c r="N10" s="84"/>
    </row>
    <row r="11" spans="2:14" ht="25.5" customHeight="1">
      <c r="B11" s="50"/>
      <c r="C11" s="17">
        <f>(B10+B11)</f>
        <v>0</v>
      </c>
      <c r="D11" s="15"/>
      <c r="E11" s="35"/>
      <c r="F11" s="6"/>
      <c r="G11" s="7"/>
      <c r="H11" s="17">
        <f aca="true" t="shared" si="0" ref="H11:H27">F11*G11</f>
        <v>0</v>
      </c>
      <c r="I11" s="17">
        <f>IF((C11-H11)&lt;0,"STOCK NEGATIVO",C11-H11)</f>
        <v>0</v>
      </c>
      <c r="J11" s="48">
        <f>IF(I11&lt;(C11*0.3),"SOLICITAR REACTIVO/FUNGIBLE","")</f>
      </c>
      <c r="K11" s="65"/>
      <c r="L11" s="66"/>
      <c r="M11" s="67"/>
      <c r="N11" s="68"/>
    </row>
    <row r="12" spans="2:14" ht="29.25" customHeight="1">
      <c r="B12" s="50"/>
      <c r="C12" s="17">
        <f aca="true" t="shared" si="1" ref="C12:C27">IF(I11="STOCK NEGATIVO",B12+(C11-H11),I11+B12)</f>
        <v>0</v>
      </c>
      <c r="D12" s="16"/>
      <c r="E12" s="32"/>
      <c r="F12" s="6"/>
      <c r="G12" s="7"/>
      <c r="H12" s="17">
        <f t="shared" si="0"/>
        <v>0</v>
      </c>
      <c r="I12" s="17">
        <f>IF((C12-H12)&lt;0,"STOCK I12NEGATIVO",C12-H12)</f>
        <v>0</v>
      </c>
      <c r="J12" s="48">
        <f>IF(I12&lt;(C12*0.3),"SOLICITAR REACTIVO","")</f>
      </c>
      <c r="K12" s="57"/>
      <c r="L12" s="57"/>
      <c r="M12" s="58"/>
      <c r="N12" s="59"/>
    </row>
    <row r="13" spans="2:14" ht="23.25" customHeight="1">
      <c r="B13" s="50"/>
      <c r="C13" s="17">
        <f>IF(I12="STOCK NEGATIVO",B13+(C12-H12),I12+B13)</f>
        <v>0</v>
      </c>
      <c r="D13" s="16"/>
      <c r="E13" s="33"/>
      <c r="F13" s="6"/>
      <c r="G13" s="7"/>
      <c r="H13" s="17">
        <f t="shared" si="0"/>
        <v>0</v>
      </c>
      <c r="I13" s="17">
        <f aca="true" t="shared" si="2" ref="I13:I27">IF((C13-H13)&lt;0,"STOCK NEGATIVO",C13-H13)</f>
        <v>0</v>
      </c>
      <c r="J13" s="48">
        <f>IF(I13&lt;(C13*0.3),"SOLICITAR REACTIVO","")</f>
      </c>
      <c r="K13" s="57"/>
      <c r="L13" s="57"/>
      <c r="M13" s="58"/>
      <c r="N13" s="59"/>
    </row>
    <row r="14" spans="2:14" ht="23.25" customHeight="1">
      <c r="B14" s="50"/>
      <c r="C14" s="23">
        <f>IF(I13="STOCK NEGATIVO",B14+(C13-H13),I13+B14)</f>
        <v>0</v>
      </c>
      <c r="D14" s="24"/>
      <c r="E14" s="34"/>
      <c r="F14" s="21"/>
      <c r="G14" s="22"/>
      <c r="H14" s="17">
        <f t="shared" si="0"/>
        <v>0</v>
      </c>
      <c r="I14" s="17">
        <f t="shared" si="2"/>
        <v>0</v>
      </c>
      <c r="J14" s="48">
        <f>IF(I14&lt;(C14*0.3),"SOLICITAR REACTIVO","")</f>
      </c>
      <c r="K14" s="60"/>
      <c r="L14" s="60"/>
      <c r="M14" s="61"/>
      <c r="N14" s="62"/>
    </row>
    <row r="15" spans="1:14" ht="29.25" customHeight="1">
      <c r="A15" s="5"/>
      <c r="B15" s="50"/>
      <c r="C15" s="29">
        <f>IF(I14="STOCK NEGATIVO",B15+(C14-H14),I14+B15)</f>
        <v>0</v>
      </c>
      <c r="D15" s="30"/>
      <c r="E15" s="31"/>
      <c r="F15" s="38"/>
      <c r="G15" s="38"/>
      <c r="H15" s="51">
        <f t="shared" si="0"/>
        <v>0</v>
      </c>
      <c r="I15" s="28">
        <f t="shared" si="2"/>
        <v>0</v>
      </c>
      <c r="J15" s="48">
        <f>IF(I15&lt;(C15*0.3),"SOLICITAR REACTIVO","")</f>
      </c>
      <c r="K15" s="63"/>
      <c r="L15" s="64"/>
      <c r="M15" s="26"/>
      <c r="N15" s="27"/>
    </row>
    <row r="16" spans="1:14" ht="29.25" customHeight="1">
      <c r="A16" s="5"/>
      <c r="B16" s="50"/>
      <c r="C16" s="23">
        <f t="shared" si="1"/>
        <v>0</v>
      </c>
      <c r="D16" s="30"/>
      <c r="E16" s="31"/>
      <c r="F16" s="38"/>
      <c r="G16" s="38"/>
      <c r="H16" s="51">
        <f t="shared" si="0"/>
        <v>0</v>
      </c>
      <c r="I16" s="28">
        <f t="shared" si="2"/>
        <v>0</v>
      </c>
      <c r="J16" s="48"/>
      <c r="K16" s="63"/>
      <c r="L16" s="64"/>
      <c r="M16" s="26"/>
      <c r="N16" s="27"/>
    </row>
    <row r="17" spans="1:14" ht="29.25" customHeight="1">
      <c r="A17" s="5"/>
      <c r="B17" s="50"/>
      <c r="C17" s="29">
        <f t="shared" si="1"/>
        <v>0</v>
      </c>
      <c r="D17" s="30"/>
      <c r="E17" s="31"/>
      <c r="F17" s="38"/>
      <c r="G17" s="38"/>
      <c r="H17" s="51">
        <f t="shared" si="0"/>
        <v>0</v>
      </c>
      <c r="I17" s="28">
        <f t="shared" si="2"/>
        <v>0</v>
      </c>
      <c r="J17" s="48"/>
      <c r="K17" s="63"/>
      <c r="L17" s="64"/>
      <c r="M17" s="26"/>
      <c r="N17" s="27"/>
    </row>
    <row r="18" spans="1:14" ht="29.25" customHeight="1">
      <c r="A18" s="5"/>
      <c r="B18" s="50"/>
      <c r="C18" s="23">
        <f t="shared" si="1"/>
        <v>0</v>
      </c>
      <c r="D18" s="30"/>
      <c r="E18" s="31"/>
      <c r="F18" s="38"/>
      <c r="G18" s="38"/>
      <c r="H18" s="51">
        <f t="shared" si="0"/>
        <v>0</v>
      </c>
      <c r="I18" s="28">
        <f t="shared" si="2"/>
        <v>0</v>
      </c>
      <c r="J18" s="48"/>
      <c r="K18" s="63"/>
      <c r="L18" s="64"/>
      <c r="M18" s="26"/>
      <c r="N18" s="27"/>
    </row>
    <row r="19" spans="1:14" ht="29.25" customHeight="1">
      <c r="A19" s="5"/>
      <c r="B19" s="50"/>
      <c r="C19" s="23">
        <f t="shared" si="1"/>
        <v>0</v>
      </c>
      <c r="D19" s="30"/>
      <c r="E19" s="31"/>
      <c r="F19" s="38"/>
      <c r="G19" s="38"/>
      <c r="H19" s="51">
        <f t="shared" si="0"/>
        <v>0</v>
      </c>
      <c r="I19" s="28">
        <f t="shared" si="2"/>
        <v>0</v>
      </c>
      <c r="J19" s="48"/>
      <c r="K19" s="52"/>
      <c r="L19" s="53"/>
      <c r="M19" s="26"/>
      <c r="N19" s="27"/>
    </row>
    <row r="20" spans="1:14" ht="29.25" customHeight="1">
      <c r="A20" s="5"/>
      <c r="B20" s="50"/>
      <c r="C20" s="23">
        <f t="shared" si="1"/>
        <v>0</v>
      </c>
      <c r="D20" s="30"/>
      <c r="E20" s="31"/>
      <c r="F20" s="38"/>
      <c r="G20" s="38"/>
      <c r="H20" s="51">
        <f t="shared" si="0"/>
        <v>0</v>
      </c>
      <c r="I20" s="28">
        <f t="shared" si="2"/>
        <v>0</v>
      </c>
      <c r="J20" s="48"/>
      <c r="K20" s="52"/>
      <c r="L20" s="53"/>
      <c r="M20" s="26"/>
      <c r="N20" s="27"/>
    </row>
    <row r="21" spans="1:14" ht="29.25" customHeight="1">
      <c r="A21" s="5"/>
      <c r="B21" s="50"/>
      <c r="C21" s="23">
        <f t="shared" si="1"/>
        <v>0</v>
      </c>
      <c r="D21" s="30"/>
      <c r="E21" s="31"/>
      <c r="F21" s="38"/>
      <c r="G21" s="38"/>
      <c r="H21" s="51">
        <f t="shared" si="0"/>
        <v>0</v>
      </c>
      <c r="I21" s="28">
        <f t="shared" si="2"/>
        <v>0</v>
      </c>
      <c r="J21" s="48"/>
      <c r="K21" s="52"/>
      <c r="L21" s="53"/>
      <c r="M21" s="26"/>
      <c r="N21" s="27"/>
    </row>
    <row r="22" spans="1:14" ht="29.25" customHeight="1">
      <c r="A22" s="5"/>
      <c r="B22" s="50"/>
      <c r="C22" s="29">
        <f>IF(I18="STOCK NEGATIVO",B22+(C18-H18),I18+B22)</f>
        <v>0</v>
      </c>
      <c r="D22" s="30"/>
      <c r="E22" s="31"/>
      <c r="F22" s="38"/>
      <c r="G22" s="38"/>
      <c r="H22" s="51">
        <f t="shared" si="0"/>
        <v>0</v>
      </c>
      <c r="I22" s="28">
        <f t="shared" si="2"/>
        <v>0</v>
      </c>
      <c r="J22" s="48"/>
      <c r="K22" s="63"/>
      <c r="L22" s="64"/>
      <c r="M22" s="26"/>
      <c r="N22" s="27"/>
    </row>
    <row r="23" spans="2:14" ht="25.5" customHeight="1">
      <c r="B23" s="50"/>
      <c r="C23" s="23">
        <f t="shared" si="1"/>
        <v>0</v>
      </c>
      <c r="D23" s="30"/>
      <c r="E23" s="31"/>
      <c r="F23" s="38"/>
      <c r="G23" s="38"/>
      <c r="H23" s="51">
        <f t="shared" si="0"/>
        <v>0</v>
      </c>
      <c r="I23" s="28">
        <f t="shared" si="2"/>
        <v>0</v>
      </c>
      <c r="J23" s="48">
        <f>IF(I23&lt;(C23*0.3),"SOLICITAR REACTIVO","")</f>
      </c>
      <c r="K23" s="65"/>
      <c r="L23" s="66"/>
      <c r="M23" s="26"/>
      <c r="N23" s="27"/>
    </row>
    <row r="24" spans="2:14" ht="26.25" customHeight="1">
      <c r="B24" s="50"/>
      <c r="C24" s="29">
        <f t="shared" si="1"/>
        <v>0</v>
      </c>
      <c r="D24" s="16"/>
      <c r="E24" s="34"/>
      <c r="F24" s="6"/>
      <c r="G24" s="7"/>
      <c r="H24" s="51">
        <f t="shared" si="0"/>
        <v>0</v>
      </c>
      <c r="I24" s="28">
        <f t="shared" si="2"/>
        <v>0</v>
      </c>
      <c r="J24" s="48"/>
      <c r="K24" s="57"/>
      <c r="L24" s="57"/>
      <c r="M24" s="26"/>
      <c r="N24" s="27"/>
    </row>
    <row r="25" spans="2:14" ht="23.25" customHeight="1">
      <c r="B25" s="50"/>
      <c r="C25" s="23">
        <f t="shared" si="1"/>
        <v>0</v>
      </c>
      <c r="D25" s="16"/>
      <c r="E25" s="34"/>
      <c r="F25" s="6"/>
      <c r="G25" s="7"/>
      <c r="H25" s="51">
        <f t="shared" si="0"/>
        <v>0</v>
      </c>
      <c r="I25" s="28">
        <f t="shared" si="2"/>
        <v>0</v>
      </c>
      <c r="J25" s="48"/>
      <c r="K25" s="57"/>
      <c r="L25" s="57"/>
      <c r="M25" s="58"/>
      <c r="N25" s="59"/>
    </row>
    <row r="26" spans="2:14" ht="23.25" customHeight="1">
      <c r="B26" s="50"/>
      <c r="C26" s="29">
        <f t="shared" si="1"/>
        <v>0</v>
      </c>
      <c r="D26" s="16"/>
      <c r="E26" s="36"/>
      <c r="F26" s="20"/>
      <c r="G26" s="7"/>
      <c r="H26" s="51">
        <f t="shared" si="0"/>
        <v>0</v>
      </c>
      <c r="I26" s="28">
        <f t="shared" si="2"/>
        <v>0</v>
      </c>
      <c r="J26" s="48"/>
      <c r="K26" s="57"/>
      <c r="L26" s="57"/>
      <c r="M26" s="58"/>
      <c r="N26" s="59"/>
    </row>
    <row r="27" spans="2:14" ht="23.25" customHeight="1" thickBot="1">
      <c r="B27" s="50"/>
      <c r="C27" s="23">
        <f t="shared" si="1"/>
        <v>0</v>
      </c>
      <c r="D27" s="16"/>
      <c r="E27" s="37"/>
      <c r="F27" s="20"/>
      <c r="G27" s="7"/>
      <c r="H27" s="51">
        <f t="shared" si="0"/>
        <v>0</v>
      </c>
      <c r="I27" s="28">
        <f t="shared" si="2"/>
        <v>0</v>
      </c>
      <c r="J27" s="48"/>
      <c r="K27" s="57"/>
      <c r="L27" s="57"/>
      <c r="M27" s="58"/>
      <c r="N27" s="59"/>
    </row>
    <row r="28" spans="2:14" ht="17.25" customHeight="1" thickBot="1">
      <c r="B28" s="54" t="s">
        <v>22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</row>
    <row r="29" spans="2:14" ht="24" customHeight="1">
      <c r="B29" s="2"/>
      <c r="C29" s="2"/>
      <c r="D29" s="2"/>
      <c r="E29" s="2"/>
      <c r="F29" s="2"/>
      <c r="G29" s="10"/>
      <c r="H29" s="8"/>
      <c r="I29" s="11"/>
      <c r="J29" s="18"/>
      <c r="K29" s="3"/>
      <c r="L29" s="3"/>
      <c r="M29" s="3"/>
      <c r="N29" s="3"/>
    </row>
    <row r="30" ht="12.75">
      <c r="J30" s="19"/>
    </row>
    <row r="31" ht="12.75">
      <c r="J31" s="19"/>
    </row>
    <row r="32" ht="12.75">
      <c r="J32" s="19"/>
    </row>
    <row r="33" ht="14.25" customHeight="1">
      <c r="J33" s="19"/>
    </row>
    <row r="34" ht="12.75">
      <c r="J34" s="19"/>
    </row>
    <row r="35" ht="12.75">
      <c r="J35" s="19"/>
    </row>
    <row r="36" ht="12.75">
      <c r="J36" s="19"/>
    </row>
    <row r="37" ht="12.75">
      <c r="J37" s="19"/>
    </row>
    <row r="38" ht="12.75">
      <c r="J38" s="19"/>
    </row>
    <row r="39" ht="12.75">
      <c r="J39" s="19"/>
    </row>
    <row r="40" ht="12.75">
      <c r="J40" s="19"/>
    </row>
    <row r="41" ht="12.75">
      <c r="J41" s="19"/>
    </row>
    <row r="42" ht="12.75">
      <c r="J42" s="19"/>
    </row>
    <row r="43" ht="12.75">
      <c r="J43" s="19"/>
    </row>
    <row r="44" ht="12.75">
      <c r="J44" s="19"/>
    </row>
    <row r="45" ht="12.75">
      <c r="J45" s="19"/>
    </row>
    <row r="46" ht="12.75">
      <c r="J46" s="19"/>
    </row>
    <row r="47" ht="12.75">
      <c r="J47" s="19"/>
    </row>
    <row r="48" ht="12.75">
      <c r="J48" s="19"/>
    </row>
    <row r="49" ht="12.75">
      <c r="J49" s="19"/>
    </row>
    <row r="50" ht="12.75">
      <c r="J50" s="19"/>
    </row>
    <row r="51" ht="12.75">
      <c r="J51" s="19"/>
    </row>
    <row r="52" ht="12.75">
      <c r="J52" s="19"/>
    </row>
    <row r="53" ht="12.75">
      <c r="J53" s="19"/>
    </row>
    <row r="54" ht="12.75">
      <c r="J54" s="19"/>
    </row>
    <row r="55" ht="12.75">
      <c r="J55" s="19"/>
    </row>
    <row r="56" ht="12.75">
      <c r="J56" s="19"/>
    </row>
    <row r="57" ht="12.75">
      <c r="J57" s="19"/>
    </row>
    <row r="58" ht="12.75">
      <c r="J58" s="19"/>
    </row>
    <row r="59" ht="12.75">
      <c r="J59" s="19"/>
    </row>
    <row r="60" ht="12.75">
      <c r="J60" s="19"/>
    </row>
    <row r="61" ht="12.75">
      <c r="J61" s="19"/>
    </row>
    <row r="62" ht="12.75">
      <c r="J62" s="19"/>
    </row>
    <row r="63" ht="12.75">
      <c r="J63" s="19"/>
    </row>
    <row r="64" ht="12.75">
      <c r="J64" s="19"/>
    </row>
    <row r="65" ht="12.75">
      <c r="J65" s="19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/>
    </row>
    <row r="82" ht="12.75">
      <c r="J82" s="19"/>
    </row>
    <row r="83" ht="12.75">
      <c r="J83" s="19"/>
    </row>
    <row r="84" ht="12.75">
      <c r="J84" s="19"/>
    </row>
    <row r="85" ht="12.75">
      <c r="J85" s="19"/>
    </row>
    <row r="86" ht="12.75">
      <c r="J86" s="19"/>
    </row>
    <row r="87" ht="12.75">
      <c r="J87" s="19"/>
    </row>
    <row r="88" ht="12.75">
      <c r="J88" s="19"/>
    </row>
    <row r="89" ht="12.75">
      <c r="J89" s="19"/>
    </row>
    <row r="90" ht="12.75">
      <c r="J90" s="19"/>
    </row>
    <row r="91" ht="12.75">
      <c r="J91" s="19"/>
    </row>
    <row r="92" ht="12.75">
      <c r="J92" s="19"/>
    </row>
    <row r="93" ht="12.75">
      <c r="J93" s="19"/>
    </row>
    <row r="94" ht="12.75">
      <c r="J94" s="19"/>
    </row>
    <row r="95" ht="12.75">
      <c r="J95" s="19"/>
    </row>
    <row r="96" ht="12.75">
      <c r="J96" s="19"/>
    </row>
    <row r="97" ht="12.75">
      <c r="J97" s="19"/>
    </row>
    <row r="98" ht="12.75">
      <c r="J98" s="19"/>
    </row>
    <row r="99" ht="12.75">
      <c r="J99" s="19"/>
    </row>
    <row r="100" ht="12.75">
      <c r="J100" s="19"/>
    </row>
    <row r="101" ht="12.75">
      <c r="J101" s="19"/>
    </row>
    <row r="102" ht="12.75">
      <c r="J102" s="19"/>
    </row>
    <row r="103" ht="12.75">
      <c r="J103" s="19"/>
    </row>
    <row r="104" ht="12.75">
      <c r="J104" s="19"/>
    </row>
    <row r="105" ht="12.75">
      <c r="J105" s="19"/>
    </row>
    <row r="106" ht="12.75">
      <c r="J106" s="19"/>
    </row>
    <row r="107" ht="12.75">
      <c r="J107" s="19"/>
    </row>
  </sheetData>
  <sheetProtection selectLockedCells="1" selectUnlockedCells="1"/>
  <mergeCells count="45">
    <mergeCell ref="K16:L16"/>
    <mergeCell ref="K17:L17"/>
    <mergeCell ref="K18:L18"/>
    <mergeCell ref="K22:L22"/>
    <mergeCell ref="D2:K3"/>
    <mergeCell ref="B2:C4"/>
    <mergeCell ref="D4:G4"/>
    <mergeCell ref="H4:K4"/>
    <mergeCell ref="L4:M4"/>
    <mergeCell ref="L3:M3"/>
    <mergeCell ref="L2:M2"/>
    <mergeCell ref="B5:N5"/>
    <mergeCell ref="B6:N6"/>
    <mergeCell ref="B7:N7"/>
    <mergeCell ref="B8:B9"/>
    <mergeCell ref="C8:C9"/>
    <mergeCell ref="D8:D9"/>
    <mergeCell ref="H8:H9"/>
    <mergeCell ref="E8:E9"/>
    <mergeCell ref="F8:F9"/>
    <mergeCell ref="G8:G9"/>
    <mergeCell ref="M13:N13"/>
    <mergeCell ref="I8:I9"/>
    <mergeCell ref="J8:J9"/>
    <mergeCell ref="K8:L9"/>
    <mergeCell ref="M8:N9"/>
    <mergeCell ref="K10:L10"/>
    <mergeCell ref="M10:N10"/>
    <mergeCell ref="K24:L24"/>
    <mergeCell ref="K14:L14"/>
    <mergeCell ref="M14:N14"/>
    <mergeCell ref="K15:L15"/>
    <mergeCell ref="K23:L23"/>
    <mergeCell ref="K11:L11"/>
    <mergeCell ref="M11:N11"/>
    <mergeCell ref="K12:L12"/>
    <mergeCell ref="M12:N12"/>
    <mergeCell ref="K13:L13"/>
    <mergeCell ref="B28:N28"/>
    <mergeCell ref="K25:L25"/>
    <mergeCell ref="M25:N25"/>
    <mergeCell ref="K26:L26"/>
    <mergeCell ref="M26:N26"/>
    <mergeCell ref="K27:L27"/>
    <mergeCell ref="M27:N27"/>
  </mergeCells>
  <printOptions/>
  <pageMargins left="1.7322834645669292" right="0.7480314960629921" top="0.5511811023622047" bottom="0.7480314960629921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Aillon</dc:creator>
  <cp:keywords/>
  <dc:description/>
  <cp:lastModifiedBy>Mercedes Aillon</cp:lastModifiedBy>
  <cp:lastPrinted>2018-05-17T20:10:52Z</cp:lastPrinted>
  <dcterms:created xsi:type="dcterms:W3CDTF">2016-01-22T16:52:00Z</dcterms:created>
  <dcterms:modified xsi:type="dcterms:W3CDTF">2018-05-17T20:14:36Z</dcterms:modified>
  <cp:category/>
  <cp:version/>
  <cp:contentType/>
  <cp:contentStatus/>
</cp:coreProperties>
</file>